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vance-my.sharepoint.com/personal/emily_rothrock_agvance_net/Documents/"/>
    </mc:Choice>
  </mc:AlternateContent>
  <xr:revisionPtr revIDLastSave="22" documentId="13_ncr:1_{020A9BDB-0111-4DD0-B377-B0EB6C67F727}" xr6:coauthVersionLast="47" xr6:coauthVersionMax="48" xr10:uidLastSave="{11465AAD-C622-41FA-8DFC-12CB5341B4A4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0" i="1"/>
  <c r="E17" i="1"/>
  <c r="E6" i="1"/>
  <c r="E31" i="1"/>
  <c r="D32" i="1" s="1"/>
  <c r="C32" i="1"/>
  <c r="E4" i="1"/>
  <c r="E15" i="1" s="1"/>
  <c r="E9" i="1"/>
  <c r="E11" i="1" s="1"/>
  <c r="E16" i="1" s="1"/>
  <c r="E32" i="1" l="1"/>
  <c r="E33" i="1" s="1"/>
  <c r="E21" i="1"/>
  <c r="E22" i="1" s="1"/>
  <c r="E24" i="1" s="1"/>
</calcChain>
</file>

<file path=xl/sharedStrings.xml><?xml version="1.0" encoding="utf-8"?>
<sst xmlns="http://schemas.openxmlformats.org/spreadsheetml/2006/main" count="44" uniqueCount="42">
  <si>
    <t>K-Factor Calculator</t>
  </si>
  <si>
    <t>Use the tank reading screen to enter yellow highlighted fields</t>
  </si>
  <si>
    <t>Tank Size</t>
  </si>
  <si>
    <t>Start %</t>
  </si>
  <si>
    <t>Total Gals</t>
  </si>
  <si>
    <t xml:space="preserve"> </t>
  </si>
  <si>
    <t>1&amp;2</t>
  </si>
  <si>
    <t>Total tank capacity x starting %</t>
  </si>
  <si>
    <t>Plus Number of Gallons Delivered</t>
  </si>
  <si>
    <t>Sample</t>
  </si>
  <si>
    <t>Total Gallons with this Delivery</t>
  </si>
  <si>
    <t>Last Date</t>
  </si>
  <si>
    <t>New Date</t>
  </si>
  <si>
    <t># Days</t>
  </si>
  <si>
    <t>4&amp;5</t>
  </si>
  <si>
    <t xml:space="preserve"># of Days between Deliveries </t>
  </si>
  <si>
    <t>Daily Use</t>
  </si>
  <si>
    <t xml:space="preserve">Total Daily Use Gallons Used </t>
  </si>
  <si>
    <t>Gallons</t>
  </si>
  <si>
    <t>Previous Gallons left in tank after last delivery</t>
  </si>
  <si>
    <t>Minus Gallons left in tank this delivery</t>
  </si>
  <si>
    <t>Minus Daily Use Gallons Used</t>
  </si>
  <si>
    <t>Calculated Gallons</t>
  </si>
  <si>
    <t>Old DD</t>
  </si>
  <si>
    <t>New DD</t>
  </si>
  <si>
    <t># of DD's</t>
  </si>
  <si>
    <t>8&amp;9</t>
  </si>
  <si>
    <t>Old Read\New Read</t>
  </si>
  <si>
    <t>Divide by Calculated Gallons</t>
  </si>
  <si>
    <t>New Calculated K-Factor</t>
  </si>
  <si>
    <t>Newly Calculated K-Factor</t>
  </si>
  <si>
    <t>Previous K-Factor</t>
  </si>
  <si>
    <t>Total Last 3 K-Factor</t>
  </si>
  <si>
    <t>Divide by 3 - Averaged K-Factor</t>
  </si>
  <si>
    <t>Previous</t>
  </si>
  <si>
    <t>%</t>
  </si>
  <si>
    <t>Value</t>
  </si>
  <si>
    <t xml:space="preserve">Percent to Change X Previous K-Factor </t>
  </si>
  <si>
    <t>Previous K-Factor + Percent to Change Value</t>
  </si>
  <si>
    <t>Is Calculated K-Factor less than Percent to Change?</t>
  </si>
  <si>
    <t>If True, the Averaged K-Factor becomes the Current K-Factor</t>
  </si>
  <si>
    <t>If False, the previous k-factor and % to change becomes the Current K-Factor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</si>
</sst>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24"/>
      <color rgb="FF002060"/>
      <name val="Arial"/>
      <family val="2"/>
    </font>
    <font>
      <b/>
      <sz val="10"/>
      <color rgb="FF7030A0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0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2" fontId="0" fillId="2" borderId="0" xfId="0" applyNumberFormat="1" applyFill="1"/>
    <xf numFmtId="0" fontId="0" fillId="2" borderId="0" xfId="0" applyFill="1" applyAlignment="1">
      <alignment horizontal="left"/>
    </xf>
    <xf numFmtId="0" fontId="2" fillId="3" borderId="1" xfId="0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2" fillId="5" borderId="0" xfId="0" applyFont="1" applyFill="1"/>
    <xf numFmtId="0" fontId="0" fillId="4" borderId="2" xfId="0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/>
    <xf numFmtId="0" fontId="2" fillId="7" borderId="4" xfId="0" applyFont="1" applyFill="1" applyBorder="1"/>
    <xf numFmtId="2" fontId="3" fillId="7" borderId="3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1" xfId="0" applyFont="1" applyFill="1" applyBorder="1" applyAlignment="1">
      <alignment horizontal="center"/>
    </xf>
    <xf numFmtId="0" fontId="4" fillId="8" borderId="27" xfId="0" applyFont="1" applyFill="1" applyBorder="1" applyAlignment="1">
      <alignment horizontal="left"/>
    </xf>
    <xf numFmtId="2" fontId="4" fillId="8" borderId="27" xfId="0" applyNumberFormat="1" applyFont="1" applyFill="1" applyBorder="1"/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0" fillId="10" borderId="0" xfId="0" applyFill="1"/>
    <xf numFmtId="0" fontId="0" fillId="10" borderId="8" xfId="0" applyFill="1" applyBorder="1"/>
    <xf numFmtId="0" fontId="0" fillId="10" borderId="9" xfId="0" applyFill="1" applyBorder="1"/>
    <xf numFmtId="0" fontId="2" fillId="10" borderId="0" xfId="0" applyFont="1" applyFill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0" fillId="10" borderId="10" xfId="0" applyFill="1" applyBorder="1"/>
    <xf numFmtId="0" fontId="5" fillId="8" borderId="28" xfId="0" applyFont="1" applyFill="1" applyBorder="1"/>
    <xf numFmtId="2" fontId="4" fillId="8" borderId="29" xfId="0" applyNumberFormat="1" applyFont="1" applyFill="1" applyBorder="1"/>
    <xf numFmtId="0" fontId="2" fillId="9" borderId="2" xfId="0" applyFont="1" applyFill="1" applyBorder="1" applyAlignment="1">
      <alignment horizontal="center"/>
    </xf>
    <xf numFmtId="0" fontId="2" fillId="6" borderId="11" xfId="0" applyFont="1" applyFill="1" applyBorder="1"/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2" xfId="0" quotePrefix="1" applyFont="1" applyFill="1" applyBorder="1" applyAlignment="1">
      <alignment horizontal="center"/>
    </xf>
    <xf numFmtId="0" fontId="2" fillId="11" borderId="14" xfId="0" applyFont="1" applyFill="1" applyBorder="1"/>
    <xf numFmtId="0" fontId="2" fillId="10" borderId="15" xfId="0" applyFont="1" applyFill="1" applyBorder="1"/>
    <xf numFmtId="0" fontId="0" fillId="10" borderId="15" xfId="0" applyFill="1" applyBorder="1"/>
    <xf numFmtId="0" fontId="2" fillId="9" borderId="14" xfId="0" applyFont="1" applyFill="1" applyBorder="1"/>
    <xf numFmtId="0" fontId="2" fillId="9" borderId="16" xfId="0" applyFont="1" applyFill="1" applyBorder="1"/>
    <xf numFmtId="0" fontId="2" fillId="3" borderId="14" xfId="0" applyFont="1" applyFill="1" applyBorder="1"/>
    <xf numFmtId="0" fontId="2" fillId="12" borderId="14" xfId="0" applyFont="1" applyFill="1" applyBorder="1"/>
    <xf numFmtId="0" fontId="0" fillId="10" borderId="17" xfId="0" applyFill="1" applyBorder="1"/>
    <xf numFmtId="0" fontId="2" fillId="10" borderId="19" xfId="0" applyFont="1" applyFill="1" applyBorder="1"/>
    <xf numFmtId="0" fontId="0" fillId="10" borderId="13" xfId="0" applyFill="1" applyBorder="1" applyAlignment="1">
      <alignment horizontal="left"/>
    </xf>
    <xf numFmtId="2" fontId="0" fillId="10" borderId="13" xfId="0" applyNumberFormat="1" applyFill="1" applyBorder="1"/>
    <xf numFmtId="2" fontId="0" fillId="10" borderId="12" xfId="0" applyNumberFormat="1" applyFill="1" applyBorder="1"/>
    <xf numFmtId="2" fontId="7" fillId="7" borderId="2" xfId="0" applyNumberFormat="1" applyFont="1" applyFill="1" applyBorder="1" applyAlignment="1">
      <alignment horizontal="right"/>
    </xf>
    <xf numFmtId="164" fontId="0" fillId="4" borderId="20" xfId="0" applyNumberFormat="1" applyFill="1" applyBorder="1" applyAlignment="1">
      <alignment horizontal="center"/>
    </xf>
    <xf numFmtId="14" fontId="0" fillId="4" borderId="21" xfId="0" applyNumberFormat="1" applyFill="1" applyBorder="1" applyAlignment="1">
      <alignment horizontal="center"/>
    </xf>
    <xf numFmtId="0" fontId="8" fillId="13" borderId="16" xfId="0" applyFont="1" applyFill="1" applyBorder="1" applyAlignment="1">
      <alignment horizontal="left" wrapText="1"/>
    </xf>
    <xf numFmtId="0" fontId="0" fillId="11" borderId="1" xfId="0" applyFill="1" applyBorder="1"/>
    <xf numFmtId="0" fontId="0" fillId="11" borderId="0" xfId="0" applyFill="1"/>
    <xf numFmtId="0" fontId="0" fillId="4" borderId="22" xfId="0" applyFill="1" applyBorder="1"/>
    <xf numFmtId="0" fontId="0" fillId="11" borderId="13" xfId="0" applyFill="1" applyBorder="1"/>
    <xf numFmtId="0" fontId="0" fillId="11" borderId="5" xfId="0" applyFill="1" applyBorder="1"/>
    <xf numFmtId="1" fontId="0" fillId="9" borderId="23" xfId="0" applyNumberFormat="1" applyFill="1" applyBorder="1"/>
    <xf numFmtId="0" fontId="0" fillId="9" borderId="0" xfId="0" applyFill="1"/>
    <xf numFmtId="0" fontId="0" fillId="9" borderId="13" xfId="0" applyFill="1" applyBorder="1"/>
    <xf numFmtId="2" fontId="0" fillId="9" borderId="5" xfId="0" applyNumberFormat="1" applyFill="1" applyBorder="1"/>
    <xf numFmtId="0" fontId="0" fillId="3" borderId="25" xfId="0" applyFill="1" applyBorder="1"/>
    <xf numFmtId="0" fontId="0" fillId="4" borderId="1" xfId="0" applyFill="1" applyBorder="1"/>
    <xf numFmtId="0" fontId="0" fillId="3" borderId="0" xfId="0" applyFill="1"/>
    <xf numFmtId="0" fontId="0" fillId="3" borderId="1" xfId="0" applyFill="1" applyBorder="1"/>
    <xf numFmtId="2" fontId="0" fillId="3" borderId="22" xfId="0" applyNumberFormat="1" applyFill="1" applyBorder="1"/>
    <xf numFmtId="0" fontId="0" fillId="3" borderId="13" xfId="0" applyFill="1" applyBorder="1"/>
    <xf numFmtId="0" fontId="0" fillId="4" borderId="2" xfId="0" applyFill="1" applyBorder="1"/>
    <xf numFmtId="0" fontId="0" fillId="4" borderId="4" xfId="0" applyFill="1" applyBorder="1"/>
    <xf numFmtId="0" fontId="0" fillId="12" borderId="1" xfId="0" applyFill="1" applyBorder="1"/>
    <xf numFmtId="0" fontId="0" fillId="12" borderId="0" xfId="0" applyFill="1"/>
    <xf numFmtId="0" fontId="0" fillId="12" borderId="22" xfId="0" applyFill="1" applyBorder="1"/>
    <xf numFmtId="0" fontId="0" fillId="12" borderId="13" xfId="0" applyFill="1" applyBorder="1"/>
    <xf numFmtId="2" fontId="0" fillId="12" borderId="5" xfId="0" applyNumberFormat="1" applyFill="1" applyBorder="1"/>
    <xf numFmtId="0" fontId="0" fillId="6" borderId="25" xfId="0" applyFill="1" applyBorder="1"/>
    <xf numFmtId="2" fontId="9" fillId="6" borderId="1" xfId="0" applyNumberFormat="1" applyFont="1" applyFill="1" applyBorder="1"/>
    <xf numFmtId="0" fontId="0" fillId="6" borderId="0" xfId="0" applyFill="1"/>
    <xf numFmtId="2" fontId="0" fillId="4" borderId="22" xfId="0" applyNumberFormat="1" applyFill="1" applyBorder="1"/>
    <xf numFmtId="2" fontId="0" fillId="6" borderId="5" xfId="0" applyNumberFormat="1" applyFill="1" applyBorder="1"/>
    <xf numFmtId="0" fontId="0" fillId="6" borderId="13" xfId="0" applyFill="1" applyBorder="1"/>
    <xf numFmtId="2" fontId="3" fillId="7" borderId="1" xfId="0" applyNumberFormat="1" applyFont="1" applyFill="1" applyBorder="1"/>
    <xf numFmtId="2" fontId="3" fillId="7" borderId="2" xfId="0" applyNumberFormat="1" applyFont="1" applyFill="1" applyBorder="1"/>
    <xf numFmtId="9" fontId="3" fillId="4" borderId="2" xfId="1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2" fontId="0" fillId="4" borderId="24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14" borderId="0" xfId="0" applyFill="1"/>
    <xf numFmtId="0" fontId="0" fillId="14" borderId="26" xfId="0" applyFill="1" applyBorder="1"/>
    <xf numFmtId="0" fontId="10" fillId="14" borderId="30" xfId="0" applyFont="1" applyFill="1" applyBorder="1"/>
    <xf numFmtId="0" fontId="0" fillId="14" borderId="31" xfId="0" applyFill="1" applyBorder="1"/>
    <xf numFmtId="0" fontId="0" fillId="14" borderId="32" xfId="0" applyFill="1" applyBorder="1"/>
    <xf numFmtId="0" fontId="0" fillId="14" borderId="33" xfId="0" applyFill="1" applyBorder="1"/>
    <xf numFmtId="0" fontId="0" fillId="14" borderId="34" xfId="0" applyFill="1" applyBorder="1"/>
    <xf numFmtId="0" fontId="0" fillId="14" borderId="35" xfId="0" applyFill="1" applyBorder="1"/>
    <xf numFmtId="0" fontId="0" fillId="14" borderId="36" xfId="0" applyFill="1" applyBorder="1"/>
    <xf numFmtId="0" fontId="0" fillId="14" borderId="37" xfId="0" applyFill="1" applyBorder="1"/>
    <xf numFmtId="0" fontId="0" fillId="14" borderId="38" xfId="0" applyFill="1" applyBorder="1"/>
    <xf numFmtId="2" fontId="0" fillId="3" borderId="5" xfId="0" applyNumberFormat="1" applyFill="1" applyBorder="1"/>
    <xf numFmtId="0" fontId="6" fillId="10" borderId="4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346059</xdr:colOff>
      <xdr:row>5</xdr:row>
      <xdr:rowOff>53906</xdr:rowOff>
    </xdr:from>
    <xdr:to>
      <xdr:col>16</xdr:col>
      <xdr:colOff>285751</xdr:colOff>
      <xdr:row>30</xdr:row>
      <xdr:rowOff>104774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8E672-B812-4D1E-926D-12BB89F3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2459" y="1225481"/>
          <a:ext cx="6035692" cy="4346643"/>
        </a:xfrm>
        <a:prstGeom prst="rect">
          <a:avLst/>
        </a:prstGeom>
        <a:ln w="38100" cap="sq">
          <a:solidFill>
            <a:schemeClr val="tx2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showGridLines="0" tabSelected="1" topLeftCell="B1" zoomScaleNormal="100" workbookViewId="0">
      <selection activeCell="D32" sqref="D32"/>
    </sheetView>
  </sheetViews>
  <sheetFormatPr defaultRowHeight="12.5" x14ac:dyDescent="0.25"/>
  <cols>
    <col min="1" max="1" width="4.1796875" style="81" customWidth="1"/>
    <col min="2" max="2" width="45.54296875" customWidth="1"/>
    <col min="3" max="3" width="10" bestFit="1" customWidth="1"/>
    <col min="4" max="4" width="9.1796875" bestFit="1" customWidth="1"/>
    <col min="5" max="5" width="10.1796875" bestFit="1" customWidth="1"/>
    <col min="6" max="6" width="3.26953125" customWidth="1"/>
    <col min="7" max="7" width="9.1796875" customWidth="1"/>
  </cols>
  <sheetData>
    <row r="1" spans="1:17" ht="8.25" customHeight="1" thickBot="1" x14ac:dyDescent="0.3"/>
    <row r="2" spans="1:17" ht="30" thickBot="1" x14ac:dyDescent="0.6">
      <c r="B2" s="95" t="s">
        <v>0</v>
      </c>
      <c r="C2" s="96"/>
      <c r="D2" s="96"/>
      <c r="E2" s="97"/>
    </row>
    <row r="3" spans="1:17" ht="26.5" thickBot="1" x14ac:dyDescent="0.35">
      <c r="B3" s="46" t="s">
        <v>1</v>
      </c>
      <c r="C3" s="28" t="s">
        <v>2</v>
      </c>
      <c r="D3" s="29" t="s">
        <v>3</v>
      </c>
      <c r="E3" s="30" t="s">
        <v>4</v>
      </c>
      <c r="F3" t="s">
        <v>5</v>
      </c>
    </row>
    <row r="4" spans="1:17" ht="13.5" thickBot="1" x14ac:dyDescent="0.35">
      <c r="A4" s="81" t="s">
        <v>6</v>
      </c>
      <c r="B4" s="31" t="s">
        <v>7</v>
      </c>
      <c r="C4" s="6">
        <v>500</v>
      </c>
      <c r="D4" s="4">
        <v>0.2</v>
      </c>
      <c r="E4" s="47">
        <f>C4*D4</f>
        <v>100</v>
      </c>
    </row>
    <row r="5" spans="1:17" ht="13.5" thickBot="1" x14ac:dyDescent="0.35">
      <c r="A5" s="82">
        <v>3</v>
      </c>
      <c r="B5" s="31" t="s">
        <v>8</v>
      </c>
      <c r="C5" s="48"/>
      <c r="D5" s="48"/>
      <c r="E5" s="49">
        <v>300</v>
      </c>
      <c r="G5" s="85" t="s">
        <v>9</v>
      </c>
      <c r="H5" s="86"/>
      <c r="I5" s="86"/>
      <c r="J5" s="86"/>
      <c r="K5" s="86"/>
      <c r="L5" s="86"/>
      <c r="M5" s="86"/>
      <c r="N5" s="86"/>
      <c r="O5" s="86"/>
      <c r="P5" s="86"/>
      <c r="Q5" s="87"/>
    </row>
    <row r="6" spans="1:17" ht="13.5" thickBot="1" x14ac:dyDescent="0.35">
      <c r="B6" s="31" t="s">
        <v>10</v>
      </c>
      <c r="C6" s="50"/>
      <c r="D6" s="50"/>
      <c r="E6" s="51">
        <f>E5+E4</f>
        <v>400</v>
      </c>
      <c r="G6" s="88"/>
      <c r="H6" s="83"/>
      <c r="I6" s="83"/>
      <c r="J6" s="83"/>
      <c r="K6" s="83"/>
      <c r="L6" s="83"/>
      <c r="M6" s="83"/>
      <c r="N6" s="83"/>
      <c r="O6" s="83"/>
      <c r="P6" s="83"/>
      <c r="Q6" s="89"/>
    </row>
    <row r="7" spans="1:17" ht="13.5" thickBot="1" x14ac:dyDescent="0.35">
      <c r="B7" s="32"/>
      <c r="C7" s="18"/>
      <c r="D7" s="18"/>
      <c r="E7" s="20"/>
      <c r="G7" s="88"/>
      <c r="H7" s="83"/>
      <c r="I7" s="83"/>
      <c r="J7" s="83"/>
      <c r="K7" s="83"/>
      <c r="L7" s="83"/>
      <c r="M7" s="83"/>
      <c r="N7" s="83"/>
      <c r="O7" s="83"/>
      <c r="P7" s="83"/>
      <c r="Q7" s="89"/>
    </row>
    <row r="8" spans="1:17" ht="13.5" thickBot="1" x14ac:dyDescent="0.35">
      <c r="B8" s="33"/>
      <c r="C8" s="26" t="s">
        <v>11</v>
      </c>
      <c r="D8" s="17" t="s">
        <v>12</v>
      </c>
      <c r="E8" s="16" t="s">
        <v>13</v>
      </c>
      <c r="G8" s="88"/>
      <c r="H8" s="83"/>
      <c r="I8" s="83"/>
      <c r="J8" s="83"/>
      <c r="K8" s="83"/>
      <c r="L8" s="83"/>
      <c r="M8" s="83"/>
      <c r="N8" s="83"/>
      <c r="O8" s="83"/>
      <c r="P8" s="83"/>
      <c r="Q8" s="89"/>
    </row>
    <row r="9" spans="1:17" ht="13.5" thickBot="1" x14ac:dyDescent="0.35">
      <c r="A9" s="81" t="s">
        <v>14</v>
      </c>
      <c r="B9" s="34" t="s">
        <v>15</v>
      </c>
      <c r="C9" s="44">
        <v>43423</v>
      </c>
      <c r="D9" s="45">
        <v>43483</v>
      </c>
      <c r="E9" s="52">
        <f>D9-C9</f>
        <v>60</v>
      </c>
      <c r="G9" s="88"/>
      <c r="H9" s="83"/>
      <c r="I9" s="83"/>
      <c r="J9" s="83"/>
      <c r="K9" s="83"/>
      <c r="L9" s="83"/>
      <c r="M9" s="83"/>
      <c r="N9" s="83"/>
      <c r="O9" s="83"/>
      <c r="P9" s="83"/>
      <c r="Q9" s="89"/>
    </row>
    <row r="10" spans="1:17" ht="13.5" thickBot="1" x14ac:dyDescent="0.35">
      <c r="A10" s="82">
        <v>6</v>
      </c>
      <c r="B10" s="35" t="s">
        <v>16</v>
      </c>
      <c r="C10" s="53"/>
      <c r="D10" s="53"/>
      <c r="E10" s="80">
        <v>1</v>
      </c>
      <c r="G10" s="88"/>
      <c r="H10" s="83"/>
      <c r="I10" s="83"/>
      <c r="J10" s="83"/>
      <c r="K10" s="83"/>
      <c r="L10" s="83"/>
      <c r="M10" s="83"/>
      <c r="N10" s="83"/>
      <c r="O10" s="83"/>
      <c r="P10" s="83"/>
      <c r="Q10" s="89"/>
    </row>
    <row r="11" spans="1:17" ht="13.5" thickBot="1" x14ac:dyDescent="0.35">
      <c r="B11" s="34" t="s">
        <v>17</v>
      </c>
      <c r="C11" s="54"/>
      <c r="D11" s="54"/>
      <c r="E11" s="55">
        <f>E10*E9</f>
        <v>60</v>
      </c>
      <c r="G11" s="88"/>
      <c r="H11" s="83"/>
      <c r="I11" s="83"/>
      <c r="J11" s="83"/>
      <c r="K11" s="83"/>
      <c r="L11" s="83"/>
      <c r="M11" s="83"/>
      <c r="N11" s="83"/>
      <c r="O11" s="83"/>
      <c r="P11" s="83"/>
      <c r="Q11" s="89"/>
    </row>
    <row r="12" spans="1:17" ht="13" thickBot="1" x14ac:dyDescent="0.3">
      <c r="B12" s="33"/>
      <c r="C12" s="18"/>
      <c r="D12" s="18"/>
      <c r="E12" s="20"/>
      <c r="G12" s="88"/>
      <c r="H12" s="83"/>
      <c r="I12" s="83"/>
      <c r="J12" s="83"/>
      <c r="K12" s="83"/>
      <c r="L12" s="83"/>
      <c r="M12" s="83"/>
      <c r="N12" s="83"/>
      <c r="O12" s="83"/>
      <c r="P12" s="83"/>
      <c r="Q12" s="89"/>
    </row>
    <row r="13" spans="1:17" ht="13.5" thickBot="1" x14ac:dyDescent="0.35">
      <c r="B13" s="33"/>
      <c r="C13" s="18"/>
      <c r="D13" s="18"/>
      <c r="E13" s="3" t="s">
        <v>18</v>
      </c>
      <c r="G13" s="88"/>
      <c r="H13" s="83"/>
      <c r="I13" s="83"/>
      <c r="J13" s="83"/>
      <c r="K13" s="83"/>
      <c r="L13" s="83"/>
      <c r="M13" s="83"/>
      <c r="N13" s="83"/>
      <c r="O13" s="83"/>
      <c r="P13" s="83"/>
      <c r="Q13" s="89"/>
    </row>
    <row r="14" spans="1:17" ht="13.5" thickBot="1" x14ac:dyDescent="0.35">
      <c r="A14" s="82">
        <v>7</v>
      </c>
      <c r="B14" s="36" t="s">
        <v>19</v>
      </c>
      <c r="C14" s="56"/>
      <c r="D14" s="56"/>
      <c r="E14" s="57">
        <v>399</v>
      </c>
      <c r="G14" s="88"/>
      <c r="H14" s="83"/>
      <c r="I14" s="83"/>
      <c r="J14" s="83"/>
      <c r="K14" s="83"/>
      <c r="L14" s="83"/>
      <c r="M14" s="83"/>
      <c r="N14" s="83"/>
      <c r="O14" s="83"/>
      <c r="P14" s="83"/>
      <c r="Q14" s="89"/>
    </row>
    <row r="15" spans="1:17" ht="13.5" thickBot="1" x14ac:dyDescent="0.35">
      <c r="B15" s="36" t="s">
        <v>20</v>
      </c>
      <c r="C15" s="58"/>
      <c r="D15" s="58"/>
      <c r="E15" s="59">
        <f>E4</f>
        <v>100</v>
      </c>
      <c r="G15" s="88"/>
      <c r="H15" s="83"/>
      <c r="I15" s="83"/>
      <c r="J15" s="83"/>
      <c r="K15" s="83"/>
      <c r="L15" s="83"/>
      <c r="M15" s="83"/>
      <c r="N15" s="83"/>
      <c r="O15" s="83"/>
      <c r="P15" s="83"/>
      <c r="Q15" s="89"/>
    </row>
    <row r="16" spans="1:17" ht="13.5" thickBot="1" x14ac:dyDescent="0.35">
      <c r="B16" s="36" t="s">
        <v>21</v>
      </c>
      <c r="C16" s="58"/>
      <c r="D16" s="58"/>
      <c r="E16" s="60">
        <f>E11</f>
        <v>60</v>
      </c>
      <c r="G16" s="88"/>
      <c r="H16" s="83"/>
      <c r="I16" s="83"/>
      <c r="J16" s="83"/>
      <c r="K16" s="83"/>
      <c r="L16" s="83"/>
      <c r="M16" s="83"/>
      <c r="N16" s="83"/>
      <c r="O16" s="83"/>
      <c r="P16" s="83"/>
      <c r="Q16" s="89"/>
    </row>
    <row r="17" spans="1:17" ht="13.5" thickBot="1" x14ac:dyDescent="0.35">
      <c r="B17" s="36" t="s">
        <v>22</v>
      </c>
      <c r="C17" s="61"/>
      <c r="D17" s="61"/>
      <c r="E17" s="94">
        <f>E14-E15-E16</f>
        <v>239</v>
      </c>
      <c r="G17" s="88"/>
      <c r="H17" s="83"/>
      <c r="I17" s="83"/>
      <c r="J17" s="83"/>
      <c r="K17" s="83"/>
      <c r="L17" s="83"/>
      <c r="M17" s="83"/>
      <c r="N17" s="83"/>
      <c r="O17" s="83"/>
      <c r="P17" s="83"/>
      <c r="Q17" s="89"/>
    </row>
    <row r="18" spans="1:17" x14ac:dyDescent="0.25">
      <c r="B18" s="33"/>
      <c r="C18" s="18"/>
      <c r="D18" s="18"/>
      <c r="E18" s="20"/>
      <c r="G18" s="88"/>
      <c r="H18" s="83"/>
      <c r="I18" s="84"/>
      <c r="J18" s="83"/>
      <c r="K18" s="83"/>
      <c r="L18" s="83"/>
      <c r="M18" s="83"/>
      <c r="N18" s="83"/>
      <c r="O18" s="83"/>
      <c r="P18" s="83"/>
      <c r="Q18" s="89"/>
    </row>
    <row r="19" spans="1:17" ht="13.5" thickBot="1" x14ac:dyDescent="0.35">
      <c r="B19" s="33"/>
      <c r="C19" s="21" t="s">
        <v>23</v>
      </c>
      <c r="D19" s="21" t="s">
        <v>24</v>
      </c>
      <c r="E19" s="22" t="s">
        <v>25</v>
      </c>
      <c r="G19" s="88"/>
      <c r="H19" s="83"/>
      <c r="I19" s="83"/>
      <c r="J19" s="83"/>
      <c r="K19" s="83"/>
      <c r="L19" s="83"/>
      <c r="M19" s="83"/>
      <c r="N19" s="83"/>
      <c r="O19" s="83"/>
      <c r="P19" s="83"/>
      <c r="Q19" s="89"/>
    </row>
    <row r="20" spans="1:17" ht="13.5" thickBot="1" x14ac:dyDescent="0.35">
      <c r="A20" s="81" t="s">
        <v>26</v>
      </c>
      <c r="B20" s="37" t="s">
        <v>27</v>
      </c>
      <c r="C20" s="62">
        <v>1107</v>
      </c>
      <c r="D20" s="63">
        <v>3302</v>
      </c>
      <c r="E20" s="64">
        <f>D20-C20</f>
        <v>2195</v>
      </c>
      <c r="G20" s="90"/>
      <c r="H20" s="83"/>
      <c r="I20" s="83"/>
      <c r="J20" s="83"/>
      <c r="K20" s="83"/>
      <c r="L20" s="83"/>
      <c r="M20" s="83"/>
      <c r="N20" s="83"/>
      <c r="O20" s="83"/>
      <c r="P20" s="83"/>
      <c r="Q20" s="89"/>
    </row>
    <row r="21" spans="1:17" ht="13.5" thickBot="1" x14ac:dyDescent="0.35">
      <c r="B21" s="37" t="s">
        <v>28</v>
      </c>
      <c r="C21" s="65"/>
      <c r="D21" s="65"/>
      <c r="E21" s="66">
        <f>E17</f>
        <v>239</v>
      </c>
      <c r="G21" s="88"/>
      <c r="H21" s="83"/>
      <c r="I21" s="83"/>
      <c r="J21" s="83"/>
      <c r="K21" s="83"/>
      <c r="L21" s="83"/>
      <c r="M21" s="83"/>
      <c r="N21" s="83"/>
      <c r="O21" s="83"/>
      <c r="P21" s="83"/>
      <c r="Q21" s="89"/>
    </row>
    <row r="22" spans="1:17" ht="13.5" thickBot="1" x14ac:dyDescent="0.35">
      <c r="B22" s="37" t="s">
        <v>29</v>
      </c>
      <c r="C22" s="67"/>
      <c r="D22" s="67"/>
      <c r="E22" s="68">
        <f>E20/E21</f>
        <v>9.1841004184100417</v>
      </c>
      <c r="G22" s="88"/>
      <c r="H22" s="83"/>
      <c r="I22" s="83"/>
      <c r="J22" s="83"/>
      <c r="K22" s="83"/>
      <c r="L22" s="83"/>
      <c r="M22" s="83"/>
      <c r="N22" s="83"/>
      <c r="O22" s="83"/>
      <c r="P22" s="83"/>
      <c r="Q22" s="89"/>
    </row>
    <row r="23" spans="1:17" ht="13" thickBot="1" x14ac:dyDescent="0.3">
      <c r="B23" s="38"/>
      <c r="C23" s="18"/>
      <c r="D23" s="18"/>
      <c r="E23" s="20"/>
      <c r="G23" s="88"/>
      <c r="H23" s="83"/>
      <c r="I23" s="83"/>
      <c r="J23" s="83"/>
      <c r="K23" s="83"/>
      <c r="L23" s="83"/>
      <c r="M23" s="83"/>
      <c r="N23" s="83"/>
      <c r="O23" s="83"/>
      <c r="P23" s="83"/>
      <c r="Q23" s="89"/>
    </row>
    <row r="24" spans="1:17" ht="14" thickTop="1" thickBot="1" x14ac:dyDescent="0.35">
      <c r="B24" s="27" t="s">
        <v>30</v>
      </c>
      <c r="C24" s="69"/>
      <c r="D24" s="69"/>
      <c r="E24" s="70">
        <f>E22</f>
        <v>9.1841004184100417</v>
      </c>
      <c r="F24" t="s">
        <v>5</v>
      </c>
      <c r="G24" s="88"/>
      <c r="H24" s="83"/>
      <c r="I24" s="83"/>
      <c r="J24" s="83"/>
      <c r="K24" s="83"/>
      <c r="L24" s="83"/>
      <c r="M24" s="83"/>
      <c r="N24" s="83"/>
      <c r="O24" s="83"/>
      <c r="P24" s="83"/>
      <c r="Q24" s="89"/>
    </row>
    <row r="25" spans="1:17" ht="13.5" thickBot="1" x14ac:dyDescent="0.35">
      <c r="A25" s="82">
        <v>10</v>
      </c>
      <c r="B25" s="7" t="s">
        <v>31</v>
      </c>
      <c r="C25" s="71"/>
      <c r="D25" s="71"/>
      <c r="E25" s="57">
        <v>9.74</v>
      </c>
      <c r="G25" s="88"/>
      <c r="H25" s="83"/>
      <c r="I25" s="83"/>
      <c r="J25" s="83"/>
      <c r="K25" s="83"/>
      <c r="L25" s="83"/>
      <c r="M25" s="83"/>
      <c r="N25" s="83"/>
      <c r="O25" s="83"/>
      <c r="P25" s="83"/>
      <c r="Q25" s="89"/>
    </row>
    <row r="26" spans="1:17" ht="13.5" thickBot="1" x14ac:dyDescent="0.35">
      <c r="A26" s="82">
        <v>11</v>
      </c>
      <c r="B26" s="7" t="s">
        <v>31</v>
      </c>
      <c r="C26" s="71"/>
      <c r="D26" s="71"/>
      <c r="E26" s="72">
        <v>10.82</v>
      </c>
      <c r="G26" s="88"/>
      <c r="H26" s="83"/>
      <c r="I26" s="83"/>
      <c r="J26" s="83"/>
      <c r="K26" s="83"/>
      <c r="L26" s="83"/>
      <c r="M26" s="83"/>
      <c r="N26" s="83"/>
      <c r="O26" s="83"/>
      <c r="P26" s="83"/>
      <c r="Q26" s="89"/>
    </row>
    <row r="27" spans="1:17" ht="14" thickTop="1" thickBot="1" x14ac:dyDescent="0.35">
      <c r="A27" s="82"/>
      <c r="B27" s="7" t="s">
        <v>32</v>
      </c>
      <c r="C27" s="71"/>
      <c r="D27" s="71"/>
      <c r="E27" s="73">
        <f>E24+E25+E26</f>
        <v>29.744100418410042</v>
      </c>
      <c r="G27" s="88"/>
      <c r="H27" s="83"/>
      <c r="I27" s="83"/>
      <c r="J27" s="83"/>
      <c r="K27" s="83"/>
      <c r="L27" s="83"/>
      <c r="M27" s="83"/>
      <c r="N27" s="83"/>
      <c r="O27" s="83"/>
      <c r="P27" s="83"/>
      <c r="Q27" s="89"/>
    </row>
    <row r="28" spans="1:17" ht="13.5" thickBot="1" x14ac:dyDescent="0.35">
      <c r="A28" s="82"/>
      <c r="B28" s="8" t="s">
        <v>33</v>
      </c>
      <c r="C28" s="74"/>
      <c r="D28" s="74"/>
      <c r="E28" s="70">
        <f>E27/3</f>
        <v>9.9147001394700141</v>
      </c>
      <c r="G28" s="88"/>
      <c r="H28" s="83"/>
      <c r="I28" s="83"/>
      <c r="J28" s="83"/>
      <c r="K28" s="83"/>
      <c r="L28" s="83"/>
      <c r="M28" s="83"/>
      <c r="N28" s="83"/>
      <c r="O28" s="83"/>
      <c r="P28" s="83"/>
      <c r="Q28" s="89"/>
    </row>
    <row r="29" spans="1:17" ht="13" thickBot="1" x14ac:dyDescent="0.3">
      <c r="A29" s="82"/>
      <c r="B29" s="23"/>
      <c r="C29" s="18"/>
      <c r="D29" s="18"/>
      <c r="E29" s="20"/>
      <c r="G29" s="88"/>
      <c r="H29" s="83"/>
      <c r="I29" s="83"/>
      <c r="J29" s="83"/>
      <c r="K29" s="83"/>
      <c r="L29" s="83"/>
      <c r="M29" s="83"/>
      <c r="N29" s="83"/>
      <c r="O29" s="83"/>
      <c r="P29" s="83"/>
      <c r="Q29" s="89"/>
    </row>
    <row r="30" spans="1:17" ht="13.5" thickBot="1" x14ac:dyDescent="0.35">
      <c r="A30" s="82"/>
      <c r="B30" s="19"/>
      <c r="C30" s="13" t="s">
        <v>34</v>
      </c>
      <c r="D30" s="13" t="s">
        <v>35</v>
      </c>
      <c r="E30" s="13" t="s">
        <v>36</v>
      </c>
      <c r="G30" s="88"/>
      <c r="H30" s="83"/>
      <c r="I30" s="83"/>
      <c r="J30" s="83"/>
      <c r="K30" s="83"/>
      <c r="L30" s="83"/>
      <c r="M30" s="83"/>
      <c r="N30" s="83"/>
      <c r="O30" s="83"/>
      <c r="P30" s="83"/>
      <c r="Q30" s="89"/>
    </row>
    <row r="31" spans="1:17" ht="13.5" thickBot="1" x14ac:dyDescent="0.35">
      <c r="A31" s="82">
        <v>12</v>
      </c>
      <c r="B31" s="9" t="s">
        <v>37</v>
      </c>
      <c r="C31" s="79"/>
      <c r="D31" s="77">
        <v>0.2</v>
      </c>
      <c r="E31" s="75">
        <f>E25*D31</f>
        <v>1.9480000000000002</v>
      </c>
      <c r="G31" s="88"/>
      <c r="H31" s="83"/>
      <c r="I31" s="83"/>
      <c r="J31" s="83"/>
      <c r="K31" s="83"/>
      <c r="L31" s="83"/>
      <c r="M31" s="83"/>
      <c r="N31" s="83"/>
      <c r="O31" s="83"/>
      <c r="P31" s="83"/>
      <c r="Q31" s="89"/>
    </row>
    <row r="32" spans="1:17" ht="13.5" thickBot="1" x14ac:dyDescent="0.35">
      <c r="B32" s="12" t="s">
        <v>38</v>
      </c>
      <c r="C32" s="78">
        <f>E25</f>
        <v>9.74</v>
      </c>
      <c r="D32" s="10">
        <f>E31</f>
        <v>1.9480000000000002</v>
      </c>
      <c r="E32" s="75">
        <f>C32+D32</f>
        <v>11.688000000000001</v>
      </c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3"/>
    </row>
    <row r="33" spans="1:5" ht="13.5" thickBot="1" x14ac:dyDescent="0.35">
      <c r="B33" s="9" t="s">
        <v>39</v>
      </c>
      <c r="C33" s="11"/>
      <c r="D33" s="76"/>
      <c r="E33" s="43" t="b">
        <f>IF(E24&lt;E32, (TRUE), (FALSE))</f>
        <v>1</v>
      </c>
    </row>
    <row r="34" spans="1:5" ht="13" thickBot="1" x14ac:dyDescent="0.3">
      <c r="B34" s="23"/>
      <c r="C34" s="18"/>
      <c r="D34" s="18"/>
      <c r="E34" s="20"/>
    </row>
    <row r="35" spans="1:5" ht="20.25" customHeight="1" thickBot="1" x14ac:dyDescent="0.35">
      <c r="A35" s="82">
        <v>13</v>
      </c>
      <c r="B35" s="24" t="s">
        <v>40</v>
      </c>
      <c r="C35" s="14"/>
      <c r="D35" s="15"/>
      <c r="E35" s="25"/>
    </row>
    <row r="36" spans="1:5" ht="20.25" customHeight="1" thickBot="1" x14ac:dyDescent="0.35">
      <c r="A36" s="82">
        <v>13</v>
      </c>
      <c r="B36" s="24" t="s">
        <v>41</v>
      </c>
      <c r="C36" s="14"/>
      <c r="D36" s="15"/>
      <c r="E36" s="25"/>
    </row>
    <row r="37" spans="1:5" ht="13.5" thickBot="1" x14ac:dyDescent="0.35">
      <c r="B37" s="39"/>
      <c r="C37" s="40"/>
      <c r="D37" s="41"/>
      <c r="E37" s="42"/>
    </row>
    <row r="38" spans="1:5" ht="13" x14ac:dyDescent="0.3">
      <c r="B38" s="5"/>
      <c r="C38" s="2"/>
      <c r="D38" s="1"/>
      <c r="E38" s="1"/>
    </row>
    <row r="39" spans="1:5" ht="13" x14ac:dyDescent="0.3">
      <c r="B39" s="5"/>
      <c r="C39" s="2"/>
      <c r="D39" s="1"/>
      <c r="E39" s="1"/>
    </row>
    <row r="40" spans="1:5" ht="13" x14ac:dyDescent="0.3">
      <c r="B40" s="5"/>
      <c r="C40" s="2"/>
      <c r="D40" s="1"/>
      <c r="E40" s="1"/>
    </row>
  </sheetData>
  <sheetProtection sheet="1" objects="1" scenarios="1"/>
  <protectedRanges>
    <protectedRange sqref="C4:D4 E5 C9:D9 E10 E14 C20:D20 E25:E26 D31" name="Range1"/>
  </protectedRanges>
  <mergeCells count="1">
    <mergeCell ref="B2:E2"/>
  </mergeCells>
  <phoneticPr fontId="0" type="noConversion"/>
  <pageMargins left="0.75" right="0.75" top="1" bottom="1" header="0.5" footer="0.5"/>
  <pageSetup fitToWidth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5745AAECFAE24189578C16F0A3275A" ma:contentTypeVersion="17" ma:contentTypeDescription="Create a new document." ma:contentTypeScope="" ma:versionID="d8e0306bbcd21a89039057e46ce8d073">
  <xsd:schema xmlns:xsd="http://www.w3.org/2001/XMLSchema" xmlns:xs="http://www.w3.org/2001/XMLSchema" xmlns:p="http://schemas.microsoft.com/office/2006/metadata/properties" xmlns:ns2="816611f1-b7a8-4f60-8bcb-761e85a8e846" xmlns:ns3="f8e020cc-ebf1-4217-94cd-b1a8ca1f0840" targetNamespace="http://schemas.microsoft.com/office/2006/metadata/properties" ma:root="true" ma:fieldsID="7f42a2e3c91deb1990c3c1168ba4e074" ns2:_="" ns3:_="">
    <xsd:import namespace="816611f1-b7a8-4f60-8bcb-761e85a8e846"/>
    <xsd:import namespace="f8e020cc-ebf1-4217-94cd-b1a8ca1f0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Statu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AssignedTo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611f1-b7a8-4f60-8bcb-761e85a8e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us" ma:index="12" nillable="true" ma:displayName="Status" ma:default="Draft" ma:format="Dropdown" ma:internalName="Status">
      <xsd:simpleType>
        <xsd:restriction base="dms:Choice">
          <xsd:enumeration value="Draft"/>
          <xsd:enumeration value="In Progress"/>
          <xsd:enumeration value="In SME Review"/>
          <xsd:enumeration value="Final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AssignedTo" ma:index="17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9f24bf8-9cc3-459d-a212-3501cd5079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020cc-ebf1-4217-94cd-b1a8ca1f0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4ad357-444b-41ac-9c06-967aa3f3159c}" ma:internalName="TaxCatchAll" ma:showField="CatchAllData" ma:web="f8e020cc-ebf1-4217-94cd-b1a8ca1f08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e020cc-ebf1-4217-94cd-b1a8ca1f0840" xsi:nil="true"/>
    <Status xmlns="816611f1-b7a8-4f60-8bcb-761e85a8e846">Draft</Status>
    <lcf76f155ced4ddcb4097134ff3c332f xmlns="816611f1-b7a8-4f60-8bcb-761e85a8e846">
      <Terms xmlns="http://schemas.microsoft.com/office/infopath/2007/PartnerControls"/>
    </lcf76f155ced4ddcb4097134ff3c332f>
    <AssignedTo xmlns="816611f1-b7a8-4f60-8bcb-761e85a8e846">
      <UserInfo>
        <DisplayName/>
        <AccountId xsi:nil="true"/>
        <AccountType/>
      </UserInfo>
    </AssignedTo>
  </documentManagement>
</p:properties>
</file>

<file path=customXml/itemProps1.xml><?xml version="1.0" encoding="utf-8"?>
<ds:datastoreItem xmlns:ds="http://schemas.openxmlformats.org/officeDocument/2006/customXml" ds:itemID="{B9D60D44-5228-4FE2-9B6D-69FEB8A3B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611f1-b7a8-4f60-8bcb-761e85a8e846"/>
    <ds:schemaRef ds:uri="f8e020cc-ebf1-4217-94cd-b1a8ca1f0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A1945-4B1A-48F8-B112-B7C14F447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CE9120-FE60-438C-BF3A-CFA3E5EB13E6}">
  <ds:schemaRefs>
    <ds:schemaRef ds:uri="http://schemas.microsoft.com/office/2006/metadata/properties"/>
    <ds:schemaRef ds:uri="http://schemas.microsoft.com/office/infopath/2007/PartnerControls"/>
    <ds:schemaRef ds:uri="f8e020cc-ebf1-4217-94cd-b1a8ca1f0840"/>
    <ds:schemaRef ds:uri="816611f1-b7a8-4f60-8bcb-761e85a8e8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K&amp;K Management Solutions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Schilling</dc:creator>
  <cp:keywords/>
  <dc:description/>
  <cp:lastModifiedBy>Emily Rothrock</cp:lastModifiedBy>
  <cp:revision/>
  <dcterms:created xsi:type="dcterms:W3CDTF">2005-12-06T19:31:22Z</dcterms:created>
  <dcterms:modified xsi:type="dcterms:W3CDTF">2022-07-08T19:20:15Z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0x010100985745AAECFAE24189578C16F0A3275A</vt:lpwstr>
  </property>
  <property fmtid="{D5CDD505-2E9C-101B-9397-08002B2CF9AE}" pid="3" name="Order">
    <vt:r8>1112300</vt:r8>
  </property>
  <property fmtid="{D5CDD505-2E9C-101B-9397-08002B2CF9AE}" pid="4" name="_ExtendedDescription">
    <vt:lpwstr/>
  </property>
  <property fmtid="{D5CDD505-2E9C-101B-9397-08002B2CF9AE}" pid="5" name="_CopySource">
    <vt:lpwstr>https://agvance-my.sharepoint.com/personal/emily_rothrock_agvance_net/Documents/K Factor Calculator.xlsx</vt:lpwstr>
  </property>
</Properties>
</file>